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0" yWindow="0" windowWidth="25600" windowHeight="16060" tabRatio="500"/>
  </bookViews>
  <sheets>
    <sheet name="Sample Month" sheetId="10" r:id="rId1"/>
    <sheet name="Template" sheetId="5" r:id="rId2"/>
    <sheet name="Reefer Analysis" sheetId="6" r:id="rId3"/>
  </sheet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8" i="6" l="1"/>
  <c r="I16" i="10"/>
  <c r="J16" i="10"/>
  <c r="C18" i="10"/>
  <c r="D20" i="10"/>
  <c r="F20" i="10"/>
  <c r="D21" i="10"/>
  <c r="F21" i="10"/>
  <c r="F22" i="10"/>
  <c r="F23" i="10"/>
  <c r="D24" i="10"/>
  <c r="F24" i="10"/>
  <c r="F25" i="10"/>
  <c r="D19" i="10"/>
  <c r="H16" i="10"/>
  <c r="G16" i="10"/>
  <c r="M14" i="10"/>
  <c r="L14" i="10"/>
  <c r="K14" i="10"/>
  <c r="M13" i="10"/>
  <c r="L13" i="10"/>
  <c r="K13" i="10"/>
  <c r="M12" i="10"/>
  <c r="L12" i="10"/>
  <c r="K12" i="10"/>
  <c r="M11" i="10"/>
  <c r="L11" i="10"/>
  <c r="K11" i="10"/>
  <c r="M10" i="10"/>
  <c r="L10" i="10"/>
  <c r="K10" i="10"/>
  <c r="M9" i="10"/>
  <c r="L9" i="10"/>
  <c r="K9" i="10"/>
  <c r="M8" i="10"/>
  <c r="L8" i="10"/>
  <c r="K8" i="10"/>
  <c r="M7" i="10"/>
  <c r="L7" i="10"/>
  <c r="K7" i="10"/>
  <c r="M6" i="10"/>
  <c r="L6" i="10"/>
  <c r="K6" i="10"/>
  <c r="M5" i="10"/>
  <c r="L5" i="10"/>
  <c r="K5" i="10"/>
  <c r="M4" i="10"/>
  <c r="L4" i="10"/>
  <c r="K4" i="10"/>
  <c r="M3" i="10"/>
  <c r="L3" i="10"/>
  <c r="K3" i="10"/>
  <c r="M2" i="10"/>
  <c r="L2" i="10"/>
  <c r="K2" i="10"/>
  <c r="K3" i="5"/>
  <c r="L3" i="5"/>
  <c r="M3" i="5"/>
  <c r="K4" i="5"/>
  <c r="L4" i="5"/>
  <c r="M4" i="5"/>
  <c r="K5" i="5"/>
  <c r="L5" i="5"/>
  <c r="M5" i="5"/>
  <c r="K6" i="5"/>
  <c r="L6" i="5"/>
  <c r="M6" i="5"/>
  <c r="K7" i="5"/>
  <c r="L7" i="5"/>
  <c r="M7" i="5"/>
  <c r="K8" i="5"/>
  <c r="L8" i="5"/>
  <c r="M8" i="5"/>
  <c r="K9" i="5"/>
  <c r="L9" i="5"/>
  <c r="M9" i="5"/>
  <c r="K10" i="5"/>
  <c r="L10" i="5"/>
  <c r="M10" i="5"/>
  <c r="K11" i="5"/>
  <c r="L11" i="5"/>
  <c r="M11" i="5"/>
  <c r="K12" i="5"/>
  <c r="L12" i="5"/>
  <c r="M12" i="5"/>
  <c r="K13" i="5"/>
  <c r="L13" i="5"/>
  <c r="M13" i="5"/>
  <c r="K14" i="5"/>
  <c r="L14" i="5"/>
  <c r="M14" i="5"/>
  <c r="K2" i="5"/>
  <c r="L2" i="5"/>
  <c r="M2" i="5"/>
  <c r="D13" i="6"/>
  <c r="D12" i="6"/>
  <c r="W5" i="6"/>
  <c r="X5" i="6"/>
  <c r="D5" i="6"/>
  <c r="Y5" i="6"/>
  <c r="Z5" i="6"/>
  <c r="W6" i="6"/>
  <c r="X6" i="6"/>
  <c r="D6" i="6"/>
  <c r="Y6" i="6"/>
  <c r="Z6" i="6"/>
  <c r="W7" i="6"/>
  <c r="X7" i="6"/>
  <c r="D7" i="6"/>
  <c r="Y7" i="6"/>
  <c r="Z7" i="6"/>
  <c r="W8" i="6"/>
  <c r="X8" i="6"/>
  <c r="D8" i="6"/>
  <c r="Y8" i="6"/>
  <c r="Z8" i="6"/>
  <c r="W9" i="6"/>
  <c r="X9" i="6"/>
  <c r="D9" i="6"/>
  <c r="Y9" i="6"/>
  <c r="Z9" i="6"/>
  <c r="W10" i="6"/>
  <c r="X10" i="6"/>
  <c r="D10" i="6"/>
  <c r="Y10" i="6"/>
  <c r="Z10" i="6"/>
  <c r="W11" i="6"/>
  <c r="X11" i="6"/>
  <c r="D11" i="6"/>
  <c r="Y11" i="6"/>
  <c r="Z11" i="6"/>
  <c r="W12" i="6"/>
  <c r="X12" i="6"/>
  <c r="Y12" i="6"/>
  <c r="Z12" i="6"/>
  <c r="W13" i="6"/>
  <c r="X13" i="6"/>
  <c r="Y13" i="6"/>
  <c r="Z13" i="6"/>
  <c r="W14" i="6"/>
  <c r="X14" i="6"/>
  <c r="D14" i="6"/>
  <c r="Y14" i="6"/>
  <c r="Z14" i="6"/>
  <c r="W15" i="6"/>
  <c r="X15" i="6"/>
  <c r="D15" i="6"/>
  <c r="Y15" i="6"/>
  <c r="Z15" i="6"/>
  <c r="W16" i="6"/>
  <c r="X16" i="6"/>
  <c r="D16" i="6"/>
  <c r="Y16" i="6"/>
  <c r="Z16" i="6"/>
  <c r="W17" i="6"/>
  <c r="X17" i="6"/>
  <c r="D17" i="6"/>
  <c r="Y17" i="6"/>
  <c r="Z17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W4" i="6"/>
  <c r="X4" i="6"/>
  <c r="D4" i="6"/>
  <c r="Y4" i="6"/>
  <c r="Z4" i="6"/>
  <c r="F4" i="6"/>
  <c r="W3" i="6"/>
  <c r="D3" i="6"/>
  <c r="Y3" i="6"/>
  <c r="X3" i="6"/>
  <c r="F3" i="6"/>
  <c r="Z3" i="6"/>
  <c r="F23" i="5"/>
  <c r="I16" i="5"/>
  <c r="J16" i="5"/>
  <c r="C18" i="5"/>
  <c r="D20" i="5"/>
  <c r="F20" i="5"/>
  <c r="D21" i="5"/>
  <c r="F21" i="5"/>
  <c r="F22" i="5"/>
  <c r="D24" i="5"/>
  <c r="F24" i="5"/>
  <c r="F25" i="5"/>
  <c r="D19" i="5"/>
  <c r="H16" i="5"/>
  <c r="G16" i="5"/>
</calcChain>
</file>

<file path=xl/sharedStrings.xml><?xml version="1.0" encoding="utf-8"?>
<sst xmlns="http://schemas.openxmlformats.org/spreadsheetml/2006/main" count="82" uniqueCount="46">
  <si>
    <t>Pickup Date</t>
  </si>
  <si>
    <t>Pickup Location</t>
  </si>
  <si>
    <t>Drop Off Date</t>
  </si>
  <si>
    <t>Drop Off Location</t>
  </si>
  <si>
    <t>Loaded Miles</t>
  </si>
  <si>
    <t>Deadhead</t>
  </si>
  <si>
    <t>Rate</t>
  </si>
  <si>
    <t>Addition Pay</t>
  </si>
  <si>
    <t>Loaded RPM</t>
  </si>
  <si>
    <t>Total RPM</t>
  </si>
  <si>
    <t>Driver Pay</t>
  </si>
  <si>
    <t>Totals</t>
  </si>
  <si>
    <t>Misc</t>
  </si>
  <si>
    <t>Overhead</t>
  </si>
  <si>
    <t>Portland, OR</t>
  </si>
  <si>
    <t>Transfers to Savings</t>
  </si>
  <si>
    <t>Rev Per Day</t>
  </si>
  <si>
    <t>Miles Driven</t>
  </si>
  <si>
    <t>Actual Spend</t>
  </si>
  <si>
    <t>Maintenance &amp; Repairs</t>
  </si>
  <si>
    <t>Balance</t>
  </si>
  <si>
    <t>Next Insurance Down Payment</t>
  </si>
  <si>
    <t>Broker/Shipper</t>
  </si>
  <si>
    <t>Save for next Truck/Trailer</t>
  </si>
  <si>
    <t>Roscoe, IL</t>
  </si>
  <si>
    <t>Date and Time</t>
  </si>
  <si>
    <t>Start</t>
  </si>
  <si>
    <t>End</t>
  </si>
  <si>
    <t>Hours Ran</t>
  </si>
  <si>
    <t>Temp</t>
  </si>
  <si>
    <t>Mode</t>
  </si>
  <si>
    <t>Continuous</t>
  </si>
  <si>
    <t>Gallons</t>
  </si>
  <si>
    <t>Cost</t>
  </si>
  <si>
    <t>Total Gallons</t>
  </si>
  <si>
    <t>Total Cost</t>
  </si>
  <si>
    <t>Trip Miles</t>
  </si>
  <si>
    <t>Fuel Purchases</t>
  </si>
  <si>
    <t>Cost Per Hour</t>
  </si>
  <si>
    <t>Cost Per Mile</t>
  </si>
  <si>
    <t>Gallons Per Hour</t>
  </si>
  <si>
    <t>Pickup</t>
  </si>
  <si>
    <t>Atlanta, GA</t>
  </si>
  <si>
    <t>Broker ABC</t>
  </si>
  <si>
    <t>Dallas, TX</t>
  </si>
  <si>
    <t>Broker XYZ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</si>
</sst>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.00"/>
    <numFmt numFmtId="165" formatCode="m/d/yy\ h:mm;@"/>
    <numFmt numFmtId="166" formatCode="_(&quot;$&quot;* #,##0.00_);_(&quot;$&quot;* \(#,##0.00\);_(&quot;$&quot;* &quot;-&quot;_);_(@_)"/>
    <numFmt numFmtId="167" formatCode="_(&quot;$&quot;* #,##0_);_(&quot;$&quot;* \(#,##0\);_(&quot;$&quot;* &quot;-&quot;??_);_(@_)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14" fontId="0" fillId="0" borderId="0" xfId="0" applyNumberFormat="1"/>
    <xf numFmtId="3" fontId="0" fillId="0" borderId="0" xfId="0" applyNumberFormat="1"/>
    <xf numFmtId="164" fontId="0" fillId="0" borderId="0" xfId="0" applyNumberFormat="1"/>
    <xf numFmtId="44" fontId="0" fillId="0" borderId="0" xfId="5" applyFont="1"/>
    <xf numFmtId="3" fontId="0" fillId="0" borderId="0" xfId="0" applyNumberFormat="1" applyFill="1"/>
    <xf numFmtId="0" fontId="4" fillId="0" borderId="0" xfId="0" applyFont="1" applyAlignment="1">
      <alignment horizontal="right"/>
    </xf>
    <xf numFmtId="164" fontId="4" fillId="0" borderId="1" xfId="0" applyNumberFormat="1" applyFont="1" applyBorder="1"/>
    <xf numFmtId="14" fontId="4" fillId="0" borderId="0" xfId="0" applyNumberFormat="1" applyFont="1"/>
    <xf numFmtId="0" fontId="4" fillId="0" borderId="0" xfId="0" applyFont="1"/>
    <xf numFmtId="164" fontId="4" fillId="0" borderId="0" xfId="0" applyNumberFormat="1" applyFont="1"/>
    <xf numFmtId="3" fontId="4" fillId="0" borderId="0" xfId="0" applyNumberFormat="1" applyFont="1"/>
    <xf numFmtId="0" fontId="0" fillId="0" borderId="0" xfId="0" applyAlignment="1">
      <alignment horizontal="center"/>
    </xf>
    <xf numFmtId="165" fontId="0" fillId="0" borderId="0" xfId="0" applyNumberFormat="1"/>
    <xf numFmtId="2" fontId="0" fillId="0" borderId="0" xfId="0" applyNumberFormat="1" applyAlignment="1">
      <alignment horizontal="center"/>
    </xf>
    <xf numFmtId="44" fontId="0" fillId="0" borderId="0" xfId="0" applyNumberFormat="1" applyAlignment="1">
      <alignment horizontal="center"/>
    </xf>
    <xf numFmtId="42" fontId="0" fillId="0" borderId="0" xfId="0" applyNumberFormat="1"/>
    <xf numFmtId="166" fontId="0" fillId="0" borderId="0" xfId="0" applyNumberFormat="1"/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44" fontId="4" fillId="0" borderId="0" xfId="5" applyFont="1"/>
    <xf numFmtId="44" fontId="0" fillId="0" borderId="0" xfId="5" applyFont="1" applyFill="1"/>
    <xf numFmtId="44" fontId="4" fillId="0" borderId="0" xfId="5" applyFont="1" applyFill="1"/>
    <xf numFmtId="167" fontId="4" fillId="0" borderId="0" xfId="5" applyNumberFormat="1" applyFont="1" applyFill="1"/>
    <xf numFmtId="167" fontId="0" fillId="0" borderId="0" xfId="5" applyNumberFormat="1" applyFont="1" applyFill="1"/>
    <xf numFmtId="167" fontId="0" fillId="0" borderId="0" xfId="5" applyNumberFormat="1" applyFont="1"/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Fill="1"/>
    <xf numFmtId="14" fontId="0" fillId="0" borderId="0" xfId="0" applyNumberFormat="1" applyFill="1"/>
  </cellXfs>
  <cellStyles count="46">
    <cellStyle name="Currency" xfId="5" builtinId="4"/>
    <cellStyle name="Followed Hyperlink" xfId="25" builtinId="9" hidden="1"/>
    <cellStyle name="Followed Hyperlink" xfId="27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37" builtinId="9" hidden="1"/>
    <cellStyle name="Followed Hyperlink" xfId="39" builtinId="9" hidden="1"/>
    <cellStyle name="Followed Hyperlink" xfId="31" builtinId="9" hidden="1"/>
    <cellStyle name="Followed Hyperlink" xfId="23" builtinId="9" hidden="1"/>
    <cellStyle name="Followed Hyperlink" xfId="21" builtinId="9" hidden="1"/>
    <cellStyle name="Followed Hyperlink" xfId="13" builtinId="9" hidden="1"/>
    <cellStyle name="Followed Hyperlink" xfId="17" builtinId="9" hidden="1"/>
    <cellStyle name="Followed Hyperlink" xfId="19" builtinId="9" hidden="1"/>
    <cellStyle name="Followed Hyperlink" xfId="29" builtinId="9" hidden="1"/>
    <cellStyle name="Followed Hyperlink" xfId="15" builtinId="9" hidden="1"/>
    <cellStyle name="Followed Hyperlink" xfId="33" builtinId="9" hidden="1"/>
    <cellStyle name="Followed Hyperlink" xfId="35" builtinId="9" hidden="1"/>
    <cellStyle name="Followed Hyperlink" xfId="4" builtinId="9" hidden="1"/>
    <cellStyle name="Followed Hyperlink" xfId="2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Hyperlink" xfId="3" builtinId="8" hidden="1"/>
    <cellStyle name="Hyperlink" xfId="22" builtinId="8" hidden="1"/>
    <cellStyle name="Hyperlink" xfId="18" builtinId="8" hidden="1"/>
    <cellStyle name="Hyperlink" xfId="10" builtinId="8" hidden="1"/>
    <cellStyle name="Hyperlink" xfId="12" builtinId="8" hidden="1"/>
    <cellStyle name="Hyperlink" xfId="24" builtinId="8" hidden="1"/>
    <cellStyle name="Hyperlink" xfId="26" builtinId="8" hidden="1"/>
    <cellStyle name="Hyperlink" xfId="34" builtinId="8" hidden="1"/>
    <cellStyle name="Hyperlink" xfId="36" builtinId="8" hidden="1"/>
    <cellStyle name="Hyperlink" xfId="38" builtinId="8" hidden="1"/>
    <cellStyle name="Hyperlink" xfId="32" builtinId="8" hidden="1"/>
    <cellStyle name="Hyperlink" xfId="20" builtinId="8" hidden="1"/>
    <cellStyle name="Hyperlink" xfId="30" builtinId="8" hidden="1"/>
    <cellStyle name="Hyperlink" xfId="28" builtinId="8" hidden="1"/>
    <cellStyle name="Hyperlink" xfId="14" builtinId="8" hidden="1"/>
    <cellStyle name="Hyperlink" xfId="8" builtinId="8" hidden="1"/>
    <cellStyle name="Hyperlink" xfId="6" builtinId="8" hidden="1"/>
    <cellStyle name="Hyperlink" xfId="16" builtinId="8" hidden="1"/>
    <cellStyle name="Hyperlink" xfId="1" builtinId="8" hidden="1"/>
    <cellStyle name="Hyperlink" xfId="40" builtinId="8" hidden="1"/>
    <cellStyle name="Hyperlink" xfId="42" builtinId="8" hidden="1"/>
    <cellStyle name="Hyperlink" xfId="44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workbookViewId="0">
      <selection activeCell="G29" sqref="G29"/>
    </sheetView>
  </sheetViews>
  <sheetFormatPr baseColWidth="10" defaultColWidth="10.83203125" defaultRowHeight="15" x14ac:dyDescent="0"/>
  <cols>
    <col min="1" max="1" width="5.1640625" customWidth="1"/>
    <col min="2" max="2" width="27" bestFit="1" customWidth="1"/>
    <col min="3" max="3" width="10.83203125" style="1"/>
    <col min="4" max="4" width="14" bestFit="1" customWidth="1"/>
    <col min="5" max="5" width="12.6640625" style="1" bestFit="1" customWidth="1"/>
    <col min="6" max="6" width="15.6640625" bestFit="1" customWidth="1"/>
    <col min="7" max="7" width="10.33203125" style="3" bestFit="1" customWidth="1"/>
    <col min="8" max="8" width="11.5" style="3" bestFit="1" customWidth="1"/>
    <col min="9" max="9" width="12.1640625" style="2" bestFit="1" customWidth="1"/>
    <col min="10" max="10" width="9.5" style="2" bestFit="1" customWidth="1"/>
    <col min="11" max="11" width="12.5" style="24" bestFit="1" customWidth="1"/>
    <col min="12" max="12" width="11.5" style="4" bestFit="1" customWidth="1"/>
    <col min="13" max="13" width="9.6640625" style="4" bestFit="1" customWidth="1"/>
  </cols>
  <sheetData>
    <row r="1" spans="1:13">
      <c r="B1" s="9" t="s">
        <v>22</v>
      </c>
      <c r="C1" s="8" t="s">
        <v>0</v>
      </c>
      <c r="D1" s="9" t="s">
        <v>1</v>
      </c>
      <c r="E1" s="8" t="s">
        <v>2</v>
      </c>
      <c r="F1" s="9" t="s">
        <v>3</v>
      </c>
      <c r="G1" s="10" t="s">
        <v>6</v>
      </c>
      <c r="H1" s="10" t="s">
        <v>7</v>
      </c>
      <c r="I1" s="11" t="s">
        <v>4</v>
      </c>
      <c r="J1" s="11" t="s">
        <v>5</v>
      </c>
      <c r="K1" s="23" t="s">
        <v>16</v>
      </c>
      <c r="L1" s="20" t="s">
        <v>8</v>
      </c>
      <c r="M1" s="20" t="s">
        <v>9</v>
      </c>
    </row>
    <row r="2" spans="1:13">
      <c r="A2">
        <v>1</v>
      </c>
      <c r="B2" t="s">
        <v>43</v>
      </c>
      <c r="C2" s="1">
        <v>43466</v>
      </c>
      <c r="D2" t="s">
        <v>42</v>
      </c>
      <c r="E2" s="1">
        <v>43468</v>
      </c>
      <c r="F2" t="s">
        <v>44</v>
      </c>
      <c r="G2" s="3">
        <v>1500</v>
      </c>
      <c r="I2" s="5">
        <v>781</v>
      </c>
      <c r="J2" s="5">
        <v>0</v>
      </c>
      <c r="K2" s="24">
        <f>(G2+H2)/(E2-C2)</f>
        <v>750</v>
      </c>
      <c r="L2" s="21">
        <f>(G2+H2)/I2</f>
        <v>1.9206145966709347</v>
      </c>
      <c r="M2" s="21">
        <f>(G2+H2)/(I2+J2)</f>
        <v>1.9206145966709347</v>
      </c>
    </row>
    <row r="3" spans="1:13">
      <c r="A3">
        <v>2</v>
      </c>
      <c r="B3" t="s">
        <v>45</v>
      </c>
      <c r="C3" s="1">
        <v>43468</v>
      </c>
      <c r="D3" t="s">
        <v>44</v>
      </c>
      <c r="E3" s="1">
        <v>43471</v>
      </c>
      <c r="F3" t="s">
        <v>14</v>
      </c>
      <c r="G3" s="3">
        <v>3900</v>
      </c>
      <c r="I3" s="5">
        <v>2016</v>
      </c>
      <c r="J3" s="2">
        <v>23</v>
      </c>
      <c r="K3" s="24">
        <f t="shared" ref="K3:K14" si="0">(G3+H3)/(E3-C3)</f>
        <v>1300</v>
      </c>
      <c r="L3" s="21">
        <f t="shared" ref="L3:L14" si="1">(G3+H3)/I3</f>
        <v>1.9345238095238095</v>
      </c>
      <c r="M3" s="21">
        <f t="shared" ref="M3:M14" si="2">(G3+H3)/(I3+J3)</f>
        <v>1.9127023050514957</v>
      </c>
    </row>
    <row r="4" spans="1:13">
      <c r="I4" s="5"/>
      <c r="K4" s="24" t="e">
        <f t="shared" si="0"/>
        <v>#DIV/0!</v>
      </c>
      <c r="L4" s="21" t="e">
        <f t="shared" si="1"/>
        <v>#DIV/0!</v>
      </c>
      <c r="M4" s="21" t="e">
        <f t="shared" si="2"/>
        <v>#DIV/0!</v>
      </c>
    </row>
    <row r="5" spans="1:13">
      <c r="I5" s="5"/>
      <c r="K5" s="24" t="e">
        <f t="shared" si="0"/>
        <v>#DIV/0!</v>
      </c>
      <c r="L5" s="21" t="e">
        <f t="shared" si="1"/>
        <v>#DIV/0!</v>
      </c>
      <c r="M5" s="21" t="e">
        <f t="shared" si="2"/>
        <v>#DIV/0!</v>
      </c>
    </row>
    <row r="6" spans="1:13">
      <c r="I6" s="5"/>
      <c r="K6" s="24" t="e">
        <f t="shared" si="0"/>
        <v>#DIV/0!</v>
      </c>
      <c r="L6" s="21" t="e">
        <f t="shared" si="1"/>
        <v>#DIV/0!</v>
      </c>
      <c r="M6" s="21" t="e">
        <f t="shared" si="2"/>
        <v>#DIV/0!</v>
      </c>
    </row>
    <row r="7" spans="1:13">
      <c r="I7" s="5"/>
      <c r="K7" s="24" t="e">
        <f t="shared" si="0"/>
        <v>#DIV/0!</v>
      </c>
      <c r="L7" s="21" t="e">
        <f t="shared" si="1"/>
        <v>#DIV/0!</v>
      </c>
      <c r="M7" s="21" t="e">
        <f t="shared" si="2"/>
        <v>#DIV/0!</v>
      </c>
    </row>
    <row r="8" spans="1:13">
      <c r="I8" s="5"/>
      <c r="K8" s="24" t="e">
        <f t="shared" si="0"/>
        <v>#DIV/0!</v>
      </c>
      <c r="L8" s="21" t="e">
        <f t="shared" si="1"/>
        <v>#DIV/0!</v>
      </c>
      <c r="M8" s="21" t="e">
        <f t="shared" si="2"/>
        <v>#DIV/0!</v>
      </c>
    </row>
    <row r="9" spans="1:13">
      <c r="I9" s="5"/>
      <c r="K9" s="24" t="e">
        <f t="shared" si="0"/>
        <v>#DIV/0!</v>
      </c>
      <c r="L9" s="21" t="e">
        <f t="shared" si="1"/>
        <v>#DIV/0!</v>
      </c>
      <c r="M9" s="21" t="e">
        <f t="shared" si="2"/>
        <v>#DIV/0!</v>
      </c>
    </row>
    <row r="10" spans="1:13">
      <c r="I10" s="5"/>
      <c r="K10" s="24" t="e">
        <f t="shared" si="0"/>
        <v>#DIV/0!</v>
      </c>
      <c r="L10" s="21" t="e">
        <f t="shared" si="1"/>
        <v>#DIV/0!</v>
      </c>
      <c r="M10" s="21" t="e">
        <f t="shared" si="2"/>
        <v>#DIV/0!</v>
      </c>
    </row>
    <row r="11" spans="1:13">
      <c r="I11" s="5"/>
      <c r="K11" s="24" t="e">
        <f t="shared" si="0"/>
        <v>#DIV/0!</v>
      </c>
      <c r="L11" s="21" t="e">
        <f t="shared" si="1"/>
        <v>#DIV/0!</v>
      </c>
      <c r="M11" s="21" t="e">
        <f t="shared" si="2"/>
        <v>#DIV/0!</v>
      </c>
    </row>
    <row r="12" spans="1:13">
      <c r="I12" s="5"/>
      <c r="K12" s="24" t="e">
        <f t="shared" si="0"/>
        <v>#DIV/0!</v>
      </c>
      <c r="L12" s="21" t="e">
        <f t="shared" si="1"/>
        <v>#DIV/0!</v>
      </c>
      <c r="M12" s="21" t="e">
        <f t="shared" si="2"/>
        <v>#DIV/0!</v>
      </c>
    </row>
    <row r="13" spans="1:13">
      <c r="I13" s="5"/>
      <c r="K13" s="24" t="e">
        <f t="shared" si="0"/>
        <v>#DIV/0!</v>
      </c>
      <c r="L13" s="21" t="e">
        <f t="shared" si="1"/>
        <v>#DIV/0!</v>
      </c>
      <c r="M13" s="21" t="e">
        <f t="shared" si="2"/>
        <v>#DIV/0!</v>
      </c>
    </row>
    <row r="14" spans="1:13">
      <c r="K14" s="24" t="e">
        <f t="shared" si="0"/>
        <v>#DIV/0!</v>
      </c>
      <c r="L14" s="21" t="e">
        <f t="shared" si="1"/>
        <v>#DIV/0!</v>
      </c>
      <c r="M14" s="21" t="e">
        <f t="shared" si="2"/>
        <v>#DIV/0!</v>
      </c>
    </row>
    <row r="16" spans="1:13">
      <c r="A16" t="s">
        <v>11</v>
      </c>
      <c r="G16" s="3">
        <f>SUM(G2:G15)</f>
        <v>5400</v>
      </c>
      <c r="H16" s="3">
        <f>SUM(H2:H15)</f>
        <v>0</v>
      </c>
      <c r="I16" s="2">
        <f>SUM(I2:I15)</f>
        <v>2797</v>
      </c>
      <c r="J16" s="2">
        <f>SUM(J2:J15)</f>
        <v>23</v>
      </c>
    </row>
    <row r="17" spans="2:11">
      <c r="E17" s="1" t="s">
        <v>18</v>
      </c>
      <c r="F17" t="s">
        <v>20</v>
      </c>
    </row>
    <row r="18" spans="2:11">
      <c r="B18" t="s">
        <v>17</v>
      </c>
      <c r="C18" s="2">
        <f>I16+J16</f>
        <v>2820</v>
      </c>
    </row>
    <row r="19" spans="2:11">
      <c r="B19" t="s">
        <v>10</v>
      </c>
      <c r="C19" s="3">
        <v>0.42</v>
      </c>
      <c r="D19" s="3">
        <f>C19*C18</f>
        <v>1184.3999999999999</v>
      </c>
      <c r="E19" s="3"/>
      <c r="F19" s="3"/>
    </row>
    <row r="20" spans="2:11">
      <c r="B20" t="s">
        <v>19</v>
      </c>
      <c r="C20" s="3">
        <v>0.15</v>
      </c>
      <c r="D20" s="3">
        <f>C20*C18</f>
        <v>423</v>
      </c>
      <c r="E20" s="3"/>
      <c r="F20" s="3">
        <f>D20-E20</f>
        <v>423</v>
      </c>
    </row>
    <row r="21" spans="2:11">
      <c r="B21" t="s">
        <v>12</v>
      </c>
      <c r="C21" s="3">
        <v>0.02</v>
      </c>
      <c r="D21" s="3">
        <f t="shared" ref="D21:D24" si="3">C21*($I$16+$J$16)</f>
        <v>56.4</v>
      </c>
      <c r="E21" s="3"/>
      <c r="F21" s="3">
        <f t="shared" ref="F21:F24" si="4">D21-E21</f>
        <v>56.4</v>
      </c>
    </row>
    <row r="22" spans="2:11">
      <c r="B22" t="s">
        <v>21</v>
      </c>
      <c r="C22" s="3"/>
      <c r="D22" s="3">
        <v>500</v>
      </c>
      <c r="E22" s="3"/>
      <c r="F22" s="3">
        <f t="shared" si="4"/>
        <v>500</v>
      </c>
    </row>
    <row r="23" spans="2:11">
      <c r="B23" t="s">
        <v>23</v>
      </c>
      <c r="C23" s="3"/>
      <c r="D23" s="3">
        <v>750</v>
      </c>
      <c r="E23" s="3"/>
      <c r="F23" s="3">
        <f t="shared" si="4"/>
        <v>750</v>
      </c>
    </row>
    <row r="24" spans="2:11">
      <c r="B24" t="s">
        <v>13</v>
      </c>
      <c r="C24" s="3">
        <v>0.04</v>
      </c>
      <c r="D24" s="3">
        <f t="shared" si="3"/>
        <v>112.8</v>
      </c>
      <c r="E24" s="3"/>
      <c r="F24" s="3">
        <f t="shared" si="4"/>
        <v>112.8</v>
      </c>
    </row>
    <row r="25" spans="2:11">
      <c r="B25" s="3"/>
      <c r="C25" s="3"/>
      <c r="D25" s="3"/>
      <c r="E25" s="6" t="s">
        <v>15</v>
      </c>
      <c r="F25" s="7">
        <f>SUM(F20:F24)</f>
        <v>1842.2</v>
      </c>
    </row>
    <row r="26" spans="2:11">
      <c r="C26" s="3"/>
      <c r="D26" s="3"/>
      <c r="E26" s="3"/>
      <c r="F26" s="3"/>
    </row>
    <row r="27" spans="2:11">
      <c r="C27" s="3"/>
      <c r="D27" s="3"/>
      <c r="E27" s="3"/>
      <c r="F27" s="3"/>
    </row>
    <row r="28" spans="2:11">
      <c r="B28" s="29"/>
      <c r="C28" s="30"/>
    </row>
    <row r="29" spans="2:11">
      <c r="B29" s="29"/>
      <c r="C29" s="30"/>
    </row>
    <row r="32" spans="2:11">
      <c r="E32"/>
      <c r="G32"/>
      <c r="H32"/>
      <c r="I32"/>
      <c r="J32"/>
      <c r="K32" s="25"/>
    </row>
    <row r="33" spans="3:11">
      <c r="E33"/>
      <c r="G33"/>
      <c r="H33"/>
      <c r="I33"/>
      <c r="J33"/>
      <c r="K33" s="25"/>
    </row>
    <row r="34" spans="3:11">
      <c r="E34"/>
      <c r="G34"/>
      <c r="H34"/>
      <c r="I34"/>
      <c r="J34"/>
      <c r="K34" s="25"/>
    </row>
    <row r="35" spans="3:11">
      <c r="C35" s="4"/>
      <c r="E35"/>
      <c r="G35"/>
      <c r="H35"/>
      <c r="I35"/>
      <c r="J35"/>
      <c r="K35" s="25"/>
    </row>
    <row r="36" spans="3:11">
      <c r="C36" s="4"/>
      <c r="E36"/>
      <c r="G36"/>
      <c r="H36"/>
      <c r="I36"/>
      <c r="J36"/>
      <c r="K36" s="25"/>
    </row>
    <row r="37" spans="3:11">
      <c r="C37" s="4"/>
      <c r="E37"/>
      <c r="G37"/>
      <c r="H37"/>
      <c r="I37"/>
      <c r="J37"/>
      <c r="K37" s="25"/>
    </row>
    <row r="38" spans="3:11">
      <c r="C38" s="4"/>
      <c r="E38"/>
      <c r="G38"/>
      <c r="H38"/>
      <c r="I38"/>
      <c r="J38"/>
      <c r="K38" s="25"/>
    </row>
    <row r="39" spans="3:11">
      <c r="C39" s="4"/>
      <c r="E39"/>
      <c r="G39"/>
      <c r="H39"/>
      <c r="I39"/>
      <c r="J39"/>
      <c r="K39" s="25"/>
    </row>
    <row r="40" spans="3:11">
      <c r="C40" s="4"/>
      <c r="E40"/>
      <c r="G40"/>
      <c r="H40"/>
      <c r="I40"/>
      <c r="J40"/>
      <c r="K40" s="25"/>
    </row>
    <row r="41" spans="3:11">
      <c r="C41" s="4"/>
      <c r="E41"/>
      <c r="G41"/>
      <c r="H41"/>
      <c r="I41"/>
      <c r="J41"/>
      <c r="K41" s="25"/>
    </row>
    <row r="42" spans="3:11">
      <c r="C42" s="4"/>
      <c r="E42"/>
      <c r="G42"/>
      <c r="H42"/>
      <c r="I42"/>
      <c r="J42"/>
      <c r="K42" s="25"/>
    </row>
    <row r="43" spans="3:11">
      <c r="C43" s="4"/>
      <c r="E43"/>
      <c r="G43"/>
      <c r="H43"/>
      <c r="I43"/>
      <c r="J43"/>
      <c r="K43" s="25"/>
    </row>
    <row r="44" spans="3:11">
      <c r="C44" s="4"/>
      <c r="E44"/>
      <c r="G44"/>
      <c r="H44"/>
      <c r="I44"/>
      <c r="J44"/>
      <c r="K44" s="25"/>
    </row>
    <row r="45" spans="3:11">
      <c r="C45" s="4"/>
      <c r="E45"/>
      <c r="G45"/>
      <c r="H45"/>
      <c r="I45"/>
      <c r="J45"/>
      <c r="K45" s="25"/>
    </row>
    <row r="46" spans="3:11">
      <c r="C46" s="4"/>
      <c r="E46"/>
      <c r="G46"/>
      <c r="H46"/>
      <c r="I46"/>
      <c r="J46"/>
      <c r="K46" s="25"/>
    </row>
    <row r="47" spans="3:11">
      <c r="C47" s="4"/>
      <c r="E47"/>
      <c r="G47"/>
      <c r="H47"/>
      <c r="I47"/>
      <c r="J47"/>
      <c r="K47" s="25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opLeftCell="B1" workbookViewId="0">
      <selection activeCell="B32" sqref="B32"/>
    </sheetView>
  </sheetViews>
  <sheetFormatPr baseColWidth="10" defaultColWidth="10.83203125" defaultRowHeight="15" x14ac:dyDescent="0"/>
  <cols>
    <col min="1" max="1" width="5.1640625" customWidth="1"/>
    <col min="2" max="2" width="27" bestFit="1" customWidth="1"/>
    <col min="3" max="3" width="10.83203125" style="1"/>
    <col min="4" max="4" width="14" bestFit="1" customWidth="1"/>
    <col min="5" max="5" width="12.6640625" style="1" bestFit="1" customWidth="1"/>
    <col min="6" max="6" width="15.6640625" bestFit="1" customWidth="1"/>
    <col min="7" max="7" width="10.33203125" style="3" bestFit="1" customWidth="1"/>
    <col min="8" max="8" width="11.5" style="3" bestFit="1" customWidth="1"/>
    <col min="9" max="9" width="12.1640625" style="2" bestFit="1" customWidth="1"/>
    <col min="10" max="10" width="9.5" style="2" bestFit="1" customWidth="1"/>
    <col min="11" max="11" width="9.5" style="21" customWidth="1"/>
    <col min="12" max="12" width="11.5" style="4" bestFit="1" customWidth="1"/>
    <col min="13" max="13" width="9.6640625" style="4" bestFit="1" customWidth="1"/>
  </cols>
  <sheetData>
    <row r="1" spans="1:13">
      <c r="B1" s="9" t="s">
        <v>22</v>
      </c>
      <c r="C1" s="8" t="s">
        <v>0</v>
      </c>
      <c r="D1" s="9" t="s">
        <v>1</v>
      </c>
      <c r="E1" s="8" t="s">
        <v>2</v>
      </c>
      <c r="F1" s="9" t="s">
        <v>3</v>
      </c>
      <c r="G1" s="10" t="s">
        <v>6</v>
      </c>
      <c r="H1" s="10" t="s">
        <v>7</v>
      </c>
      <c r="I1" s="11" t="s">
        <v>4</v>
      </c>
      <c r="J1" s="11" t="s">
        <v>5</v>
      </c>
      <c r="K1" s="22" t="s">
        <v>16</v>
      </c>
      <c r="L1" s="20" t="s">
        <v>8</v>
      </c>
      <c r="M1" s="20" t="s">
        <v>9</v>
      </c>
    </row>
    <row r="2" spans="1:13">
      <c r="I2" s="5"/>
      <c r="K2" s="21" t="e">
        <f>(G2+H2)/(E2-C2)</f>
        <v>#DIV/0!</v>
      </c>
      <c r="L2" s="21" t="e">
        <f>(G2+H2)/I2</f>
        <v>#DIV/0!</v>
      </c>
      <c r="M2" s="21" t="e">
        <f>(G2+H2)/(I2+J2)</f>
        <v>#DIV/0!</v>
      </c>
    </row>
    <row r="3" spans="1:13">
      <c r="I3" s="5"/>
      <c r="K3" s="21" t="e">
        <f t="shared" ref="K3:K14" si="0">(G3+H3)/(E3-C3)</f>
        <v>#DIV/0!</v>
      </c>
      <c r="L3" s="21" t="e">
        <f t="shared" ref="L3:L14" si="1">(G3+H3)/I3</f>
        <v>#DIV/0!</v>
      </c>
      <c r="M3" s="21" t="e">
        <f t="shared" ref="M3:M14" si="2">(G3+H3)/(I3+J3)</f>
        <v>#DIV/0!</v>
      </c>
    </row>
    <row r="4" spans="1:13">
      <c r="I4" s="5"/>
      <c r="K4" s="21" t="e">
        <f t="shared" si="0"/>
        <v>#DIV/0!</v>
      </c>
      <c r="L4" s="21" t="e">
        <f t="shared" si="1"/>
        <v>#DIV/0!</v>
      </c>
      <c r="M4" s="21" t="e">
        <f t="shared" si="2"/>
        <v>#DIV/0!</v>
      </c>
    </row>
    <row r="5" spans="1:13">
      <c r="I5" s="5"/>
      <c r="K5" s="21" t="e">
        <f t="shared" si="0"/>
        <v>#DIV/0!</v>
      </c>
      <c r="L5" s="21" t="e">
        <f t="shared" si="1"/>
        <v>#DIV/0!</v>
      </c>
      <c r="M5" s="21" t="e">
        <f t="shared" si="2"/>
        <v>#DIV/0!</v>
      </c>
    </row>
    <row r="6" spans="1:13">
      <c r="I6" s="5"/>
      <c r="K6" s="21" t="e">
        <f t="shared" si="0"/>
        <v>#DIV/0!</v>
      </c>
      <c r="L6" s="21" t="e">
        <f t="shared" si="1"/>
        <v>#DIV/0!</v>
      </c>
      <c r="M6" s="21" t="e">
        <f t="shared" si="2"/>
        <v>#DIV/0!</v>
      </c>
    </row>
    <row r="7" spans="1:13">
      <c r="I7" s="5"/>
      <c r="K7" s="21" t="e">
        <f t="shared" si="0"/>
        <v>#DIV/0!</v>
      </c>
      <c r="L7" s="21" t="e">
        <f t="shared" si="1"/>
        <v>#DIV/0!</v>
      </c>
      <c r="M7" s="21" t="e">
        <f t="shared" si="2"/>
        <v>#DIV/0!</v>
      </c>
    </row>
    <row r="8" spans="1:13">
      <c r="I8" s="5"/>
      <c r="K8" s="21" t="e">
        <f t="shared" si="0"/>
        <v>#DIV/0!</v>
      </c>
      <c r="L8" s="21" t="e">
        <f t="shared" si="1"/>
        <v>#DIV/0!</v>
      </c>
      <c r="M8" s="21" t="e">
        <f t="shared" si="2"/>
        <v>#DIV/0!</v>
      </c>
    </row>
    <row r="9" spans="1:13">
      <c r="I9" s="5"/>
      <c r="K9" s="21" t="e">
        <f t="shared" si="0"/>
        <v>#DIV/0!</v>
      </c>
      <c r="L9" s="21" t="e">
        <f t="shared" si="1"/>
        <v>#DIV/0!</v>
      </c>
      <c r="M9" s="21" t="e">
        <f t="shared" si="2"/>
        <v>#DIV/0!</v>
      </c>
    </row>
    <row r="10" spans="1:13">
      <c r="I10" s="5"/>
      <c r="K10" s="21" t="e">
        <f t="shared" si="0"/>
        <v>#DIV/0!</v>
      </c>
      <c r="L10" s="21" t="e">
        <f t="shared" si="1"/>
        <v>#DIV/0!</v>
      </c>
      <c r="M10" s="21" t="e">
        <f t="shared" si="2"/>
        <v>#DIV/0!</v>
      </c>
    </row>
    <row r="11" spans="1:13">
      <c r="I11" s="5"/>
      <c r="K11" s="21" t="e">
        <f t="shared" si="0"/>
        <v>#DIV/0!</v>
      </c>
      <c r="L11" s="21" t="e">
        <f t="shared" si="1"/>
        <v>#DIV/0!</v>
      </c>
      <c r="M11" s="21" t="e">
        <f t="shared" si="2"/>
        <v>#DIV/0!</v>
      </c>
    </row>
    <row r="12" spans="1:13">
      <c r="I12" s="5"/>
      <c r="K12" s="21" t="e">
        <f t="shared" si="0"/>
        <v>#DIV/0!</v>
      </c>
      <c r="L12" s="21" t="e">
        <f t="shared" si="1"/>
        <v>#DIV/0!</v>
      </c>
      <c r="M12" s="21" t="e">
        <f t="shared" si="2"/>
        <v>#DIV/0!</v>
      </c>
    </row>
    <row r="13" spans="1:13">
      <c r="I13" s="5"/>
      <c r="K13" s="21" t="e">
        <f t="shared" si="0"/>
        <v>#DIV/0!</v>
      </c>
      <c r="L13" s="21" t="e">
        <f t="shared" si="1"/>
        <v>#DIV/0!</v>
      </c>
      <c r="M13" s="21" t="e">
        <f t="shared" si="2"/>
        <v>#DIV/0!</v>
      </c>
    </row>
    <row r="14" spans="1:13">
      <c r="K14" s="21" t="e">
        <f t="shared" si="0"/>
        <v>#DIV/0!</v>
      </c>
      <c r="L14" s="21" t="e">
        <f t="shared" si="1"/>
        <v>#DIV/0!</v>
      </c>
      <c r="M14" s="21" t="e">
        <f t="shared" si="2"/>
        <v>#DIV/0!</v>
      </c>
    </row>
    <row r="16" spans="1:13">
      <c r="A16" t="s">
        <v>11</v>
      </c>
      <c r="G16" s="3">
        <f>SUM(G2:G15)</f>
        <v>0</v>
      </c>
      <c r="H16" s="3">
        <f>SUM(H2:H15)</f>
        <v>0</v>
      </c>
      <c r="I16" s="2">
        <f>SUM(I2:I15)</f>
        <v>0</v>
      </c>
      <c r="J16" s="2">
        <f>SUM(J2:J15)</f>
        <v>0</v>
      </c>
    </row>
    <row r="17" spans="2:11">
      <c r="E17" s="1" t="s">
        <v>18</v>
      </c>
      <c r="F17" t="s">
        <v>20</v>
      </c>
    </row>
    <row r="18" spans="2:11">
      <c r="B18" t="s">
        <v>17</v>
      </c>
      <c r="C18" s="2">
        <f>I16+J16</f>
        <v>0</v>
      </c>
    </row>
    <row r="19" spans="2:11">
      <c r="B19" t="s">
        <v>10</v>
      </c>
      <c r="C19" s="3">
        <v>0.42</v>
      </c>
      <c r="D19" s="3">
        <f>C19*C18</f>
        <v>0</v>
      </c>
      <c r="E19" s="3"/>
      <c r="F19" s="3"/>
    </row>
    <row r="20" spans="2:11">
      <c r="B20" t="s">
        <v>19</v>
      </c>
      <c r="C20" s="3">
        <v>0.15</v>
      </c>
      <c r="D20" s="3">
        <f>C20*C18</f>
        <v>0</v>
      </c>
      <c r="E20" s="3"/>
      <c r="F20" s="3">
        <f>D20-E20</f>
        <v>0</v>
      </c>
    </row>
    <row r="21" spans="2:11">
      <c r="B21" t="s">
        <v>12</v>
      </c>
      <c r="C21" s="3">
        <v>0.02</v>
      </c>
      <c r="D21" s="3">
        <f t="shared" ref="D21:D24" si="3">C21*($I$16+$J$16)</f>
        <v>0</v>
      </c>
      <c r="E21" s="3"/>
      <c r="F21" s="3">
        <f t="shared" ref="F21:F24" si="4">D21-E21</f>
        <v>0</v>
      </c>
    </row>
    <row r="22" spans="2:11">
      <c r="B22" t="s">
        <v>21</v>
      </c>
      <c r="C22" s="3"/>
      <c r="D22" s="3">
        <v>500</v>
      </c>
      <c r="E22" s="3"/>
      <c r="F22" s="3">
        <f t="shared" si="4"/>
        <v>500</v>
      </c>
    </row>
    <row r="23" spans="2:11">
      <c r="B23" t="s">
        <v>23</v>
      </c>
      <c r="C23" s="3"/>
      <c r="D23" s="3">
        <v>750</v>
      </c>
      <c r="E23" s="3"/>
      <c r="F23" s="3">
        <f t="shared" si="4"/>
        <v>750</v>
      </c>
    </row>
    <row r="24" spans="2:11">
      <c r="B24" t="s">
        <v>13</v>
      </c>
      <c r="C24" s="3">
        <v>0.04</v>
      </c>
      <c r="D24" s="3">
        <f t="shared" si="3"/>
        <v>0</v>
      </c>
      <c r="E24" s="3"/>
      <c r="F24" s="3">
        <f t="shared" si="4"/>
        <v>0</v>
      </c>
    </row>
    <row r="25" spans="2:11">
      <c r="B25" s="3"/>
      <c r="C25" s="3"/>
      <c r="D25" s="3"/>
      <c r="E25" s="6" t="s">
        <v>15</v>
      </c>
      <c r="F25" s="7">
        <f>SUM(F20:F24)</f>
        <v>1250</v>
      </c>
    </row>
    <row r="26" spans="2:11">
      <c r="C26" s="3"/>
      <c r="D26" s="3"/>
      <c r="E26" s="3"/>
      <c r="F26" s="3"/>
    </row>
    <row r="27" spans="2:11">
      <c r="C27" s="3"/>
      <c r="D27" s="3"/>
      <c r="E27" s="3"/>
      <c r="F27" s="3"/>
    </row>
    <row r="28" spans="2:11">
      <c r="B28" s="29"/>
      <c r="C28" s="30"/>
    </row>
    <row r="29" spans="2:11">
      <c r="B29" s="29"/>
      <c r="C29" s="30"/>
    </row>
    <row r="32" spans="2:11">
      <c r="E32"/>
      <c r="G32"/>
      <c r="H32"/>
      <c r="I32"/>
      <c r="J32"/>
      <c r="K32" s="4"/>
    </row>
    <row r="33" spans="3:11">
      <c r="E33"/>
      <c r="G33"/>
      <c r="H33"/>
      <c r="I33"/>
      <c r="J33"/>
      <c r="K33" s="4"/>
    </row>
    <row r="34" spans="3:11">
      <c r="E34"/>
      <c r="G34"/>
      <c r="H34"/>
      <c r="I34"/>
      <c r="J34"/>
      <c r="K34" s="4"/>
    </row>
    <row r="35" spans="3:11">
      <c r="C35" s="4"/>
      <c r="E35"/>
      <c r="G35"/>
      <c r="H35"/>
      <c r="I35"/>
      <c r="J35"/>
      <c r="K35" s="4"/>
    </row>
    <row r="36" spans="3:11">
      <c r="C36" s="4"/>
      <c r="E36"/>
      <c r="G36"/>
      <c r="H36"/>
      <c r="I36"/>
      <c r="J36"/>
      <c r="K36" s="4"/>
    </row>
    <row r="37" spans="3:11">
      <c r="C37" s="4"/>
      <c r="E37"/>
      <c r="G37"/>
      <c r="H37"/>
      <c r="I37"/>
      <c r="J37"/>
      <c r="K37" s="4"/>
    </row>
    <row r="38" spans="3:11">
      <c r="C38" s="4"/>
      <c r="E38"/>
      <c r="G38"/>
      <c r="H38"/>
      <c r="I38"/>
      <c r="J38"/>
      <c r="K38" s="4"/>
    </row>
    <row r="39" spans="3:11">
      <c r="C39" s="4"/>
      <c r="E39"/>
      <c r="G39"/>
      <c r="H39"/>
      <c r="I39"/>
      <c r="J39"/>
      <c r="K39" s="4"/>
    </row>
    <row r="40" spans="3:11">
      <c r="C40" s="4"/>
      <c r="E40"/>
      <c r="G40"/>
      <c r="H40"/>
      <c r="I40"/>
      <c r="J40"/>
      <c r="K40" s="4"/>
    </row>
    <row r="41" spans="3:11">
      <c r="C41" s="4"/>
      <c r="E41"/>
      <c r="G41"/>
      <c r="H41"/>
      <c r="I41"/>
      <c r="J41"/>
      <c r="K41" s="4"/>
    </row>
    <row r="42" spans="3:11">
      <c r="C42" s="4"/>
      <c r="E42"/>
      <c r="G42"/>
      <c r="H42"/>
      <c r="I42"/>
      <c r="J42"/>
      <c r="K42" s="4"/>
    </row>
    <row r="43" spans="3:11">
      <c r="C43" s="4"/>
      <c r="E43"/>
      <c r="G43"/>
      <c r="H43"/>
      <c r="I43"/>
      <c r="J43"/>
      <c r="K43" s="4"/>
    </row>
    <row r="44" spans="3:11">
      <c r="C44" s="4"/>
      <c r="E44"/>
      <c r="G44"/>
      <c r="H44"/>
      <c r="I44"/>
      <c r="J44"/>
      <c r="K44" s="4"/>
    </row>
    <row r="45" spans="3:11">
      <c r="C45" s="4"/>
      <c r="E45"/>
      <c r="G45"/>
      <c r="H45"/>
      <c r="I45"/>
      <c r="J45"/>
      <c r="K45" s="4"/>
    </row>
    <row r="46" spans="3:11">
      <c r="C46" s="4"/>
      <c r="E46"/>
      <c r="G46"/>
      <c r="H46"/>
      <c r="I46"/>
      <c r="J46"/>
      <c r="K46" s="4"/>
    </row>
    <row r="47" spans="3:11">
      <c r="C47" s="4"/>
      <c r="E47"/>
      <c r="G47"/>
      <c r="H47"/>
      <c r="I47"/>
      <c r="J47"/>
      <c r="K47" s="4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workbookViewId="0">
      <selection activeCell="G28" sqref="G28"/>
    </sheetView>
  </sheetViews>
  <sheetFormatPr baseColWidth="10" defaultColWidth="10.83203125" defaultRowHeight="15" x14ac:dyDescent="0"/>
  <cols>
    <col min="1" max="1" width="16" bestFit="1" customWidth="1"/>
    <col min="2" max="2" width="13.33203125" style="13" customWidth="1"/>
    <col min="3" max="3" width="12.83203125" style="13" bestFit="1" customWidth="1"/>
    <col min="4" max="4" width="9.6640625" bestFit="1" customWidth="1"/>
    <col min="5" max="5" width="10.83203125" style="2"/>
    <col min="6" max="6" width="12.1640625" style="16" bestFit="1" customWidth="1"/>
    <col min="9" max="9" width="7.33203125" style="14" customWidth="1"/>
    <col min="10" max="10" width="8.1640625" style="15" customWidth="1"/>
    <col min="11" max="11" width="7.33203125" style="14" customWidth="1"/>
    <col min="12" max="12" width="8.1640625" style="15" customWidth="1"/>
    <col min="13" max="13" width="7.33203125" style="14" customWidth="1"/>
    <col min="14" max="14" width="8.1640625" style="15" customWidth="1"/>
    <col min="15" max="15" width="7.33203125" style="14" customWidth="1"/>
    <col min="16" max="16" width="8.1640625" style="15" customWidth="1"/>
    <col min="17" max="17" width="7.33203125" style="14" customWidth="1"/>
    <col min="18" max="18" width="8.1640625" style="15" customWidth="1"/>
    <col min="19" max="19" width="7.33203125" style="14" customWidth="1"/>
    <col min="20" max="20" width="8.1640625" style="15" customWidth="1"/>
    <col min="21" max="21" width="7.33203125" style="14" customWidth="1"/>
    <col min="22" max="22" width="8.1640625" style="15" customWidth="1"/>
    <col min="23" max="23" width="11.83203125" style="12" bestFit="1" customWidth="1"/>
    <col min="24" max="24" width="10.83203125" style="12"/>
    <col min="25" max="25" width="10.83203125" style="14"/>
    <col min="26" max="26" width="10.83203125" style="4"/>
  </cols>
  <sheetData>
    <row r="1" spans="1:26">
      <c r="B1" s="26" t="s">
        <v>25</v>
      </c>
      <c r="C1" s="26"/>
      <c r="I1" s="27" t="s">
        <v>37</v>
      </c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</row>
    <row r="2" spans="1:26">
      <c r="A2" t="s">
        <v>41</v>
      </c>
      <c r="B2" s="13" t="s">
        <v>26</v>
      </c>
      <c r="C2" s="13" t="s">
        <v>27</v>
      </c>
      <c r="D2" t="s">
        <v>28</v>
      </c>
      <c r="E2" s="2" t="s">
        <v>36</v>
      </c>
      <c r="F2" s="16" t="s">
        <v>39</v>
      </c>
      <c r="G2" t="s">
        <v>29</v>
      </c>
      <c r="H2" t="s">
        <v>30</v>
      </c>
      <c r="I2" s="14" t="s">
        <v>32</v>
      </c>
      <c r="J2" s="15" t="s">
        <v>33</v>
      </c>
      <c r="K2" s="14" t="s">
        <v>32</v>
      </c>
      <c r="L2" s="15" t="s">
        <v>33</v>
      </c>
      <c r="M2" s="14" t="s">
        <v>32</v>
      </c>
      <c r="N2" s="15" t="s">
        <v>33</v>
      </c>
      <c r="O2" s="14" t="s">
        <v>32</v>
      </c>
      <c r="P2" s="15" t="s">
        <v>33</v>
      </c>
      <c r="Q2" s="14" t="s">
        <v>32</v>
      </c>
      <c r="R2" s="15" t="s">
        <v>33</v>
      </c>
      <c r="S2" s="14" t="s">
        <v>32</v>
      </c>
      <c r="T2" s="15" t="s">
        <v>33</v>
      </c>
      <c r="U2" s="14" t="s">
        <v>32</v>
      </c>
      <c r="V2" s="15" t="s">
        <v>33</v>
      </c>
      <c r="W2" s="12" t="s">
        <v>34</v>
      </c>
      <c r="X2" s="12" t="s">
        <v>35</v>
      </c>
      <c r="Y2" s="14" t="s">
        <v>40</v>
      </c>
      <c r="Z2" s="4" t="s">
        <v>38</v>
      </c>
    </row>
    <row r="3" spans="1:26">
      <c r="A3" t="s">
        <v>24</v>
      </c>
      <c r="B3" s="13">
        <v>43616.375</v>
      </c>
      <c r="C3" s="13">
        <v>43621.291666666664</v>
      </c>
      <c r="D3">
        <f>(C3-B3)*24</f>
        <v>117.99999999994179</v>
      </c>
      <c r="E3" s="2">
        <v>2377</v>
      </c>
      <c r="F3" s="17">
        <f>X3/E3</f>
        <v>8.1665965502734542E-2</v>
      </c>
      <c r="G3">
        <v>-20</v>
      </c>
      <c r="H3" t="s">
        <v>31</v>
      </c>
      <c r="I3" s="14">
        <v>16.579999999999998</v>
      </c>
      <c r="J3" s="15">
        <v>49.23</v>
      </c>
      <c r="K3" s="14">
        <v>22.01</v>
      </c>
      <c r="L3" s="15">
        <v>71.73</v>
      </c>
      <c r="M3" s="14">
        <v>31.13</v>
      </c>
      <c r="N3" s="15">
        <v>73.16</v>
      </c>
      <c r="W3" s="14">
        <f>I3+K3+M3+O3+Q3+S3+U3</f>
        <v>69.72</v>
      </c>
      <c r="X3" s="14">
        <f>J3+L3+N3+P3+R3+T3+V3</f>
        <v>194.12</v>
      </c>
      <c r="Y3" s="14">
        <f>W3/D3</f>
        <v>0.59084745762741009</v>
      </c>
      <c r="Z3" s="4">
        <f>X3/D3</f>
        <v>1.6450847457635234</v>
      </c>
    </row>
    <row r="4" spans="1:26">
      <c r="D4">
        <f>(C4-B4)*24</f>
        <v>0</v>
      </c>
      <c r="F4" s="17" t="e">
        <f>X4/E4</f>
        <v>#DIV/0!</v>
      </c>
      <c r="W4" s="18">
        <f>I4+K4+M4+O4+Q4+S4+U4</f>
        <v>0</v>
      </c>
      <c r="X4" s="18">
        <f>J4+L4+N4+P4+R4+T4+V4</f>
        <v>0</v>
      </c>
      <c r="Y4" s="18" t="e">
        <f>W4/D4</f>
        <v>#DIV/0!</v>
      </c>
      <c r="Z4" s="4" t="e">
        <f>X4/D4</f>
        <v>#DIV/0!</v>
      </c>
    </row>
    <row r="5" spans="1:26">
      <c r="D5">
        <f>(C5-B5)*24</f>
        <v>0</v>
      </c>
      <c r="F5" s="17" t="e">
        <f t="shared" ref="F5:F17" si="0">X5/E5</f>
        <v>#DIV/0!</v>
      </c>
      <c r="W5" s="18">
        <f t="shared" ref="W5:W17" si="1">I5+K5+M5+O5+Q5+S5+U5</f>
        <v>0</v>
      </c>
      <c r="X5" s="18">
        <f t="shared" ref="X5:X17" si="2">J5+L5+N5+P5+R5+T5+V5</f>
        <v>0</v>
      </c>
      <c r="Y5" s="18" t="e">
        <f t="shared" ref="Y5:Y17" si="3">W5/D5</f>
        <v>#DIV/0!</v>
      </c>
      <c r="Z5" s="4" t="e">
        <f t="shared" ref="Z5:Z17" si="4">X5/D5</f>
        <v>#DIV/0!</v>
      </c>
    </row>
    <row r="6" spans="1:26">
      <c r="D6">
        <f t="shared" ref="D6:D18" si="5">(C6-B6)*24</f>
        <v>0</v>
      </c>
      <c r="F6" s="17" t="e">
        <f t="shared" si="0"/>
        <v>#DIV/0!</v>
      </c>
      <c r="W6" s="18">
        <f t="shared" si="1"/>
        <v>0</v>
      </c>
      <c r="X6" s="18">
        <f t="shared" si="2"/>
        <v>0</v>
      </c>
      <c r="Y6" s="18" t="e">
        <f t="shared" si="3"/>
        <v>#DIV/0!</v>
      </c>
      <c r="Z6" s="4" t="e">
        <f t="shared" si="4"/>
        <v>#DIV/0!</v>
      </c>
    </row>
    <row r="7" spans="1:26">
      <c r="D7">
        <f t="shared" si="5"/>
        <v>0</v>
      </c>
      <c r="F7" s="17" t="e">
        <f t="shared" si="0"/>
        <v>#DIV/0!</v>
      </c>
      <c r="W7" s="18">
        <f t="shared" si="1"/>
        <v>0</v>
      </c>
      <c r="X7" s="18">
        <f t="shared" si="2"/>
        <v>0</v>
      </c>
      <c r="Y7" s="18" t="e">
        <f t="shared" si="3"/>
        <v>#DIV/0!</v>
      </c>
      <c r="Z7" s="4" t="e">
        <f t="shared" si="4"/>
        <v>#DIV/0!</v>
      </c>
    </row>
    <row r="8" spans="1:26">
      <c r="D8">
        <f t="shared" si="5"/>
        <v>0</v>
      </c>
      <c r="F8" s="17" t="e">
        <f t="shared" si="0"/>
        <v>#DIV/0!</v>
      </c>
      <c r="W8" s="18">
        <f t="shared" si="1"/>
        <v>0</v>
      </c>
      <c r="X8" s="18">
        <f t="shared" si="2"/>
        <v>0</v>
      </c>
      <c r="Y8" s="18" t="e">
        <f t="shared" si="3"/>
        <v>#DIV/0!</v>
      </c>
      <c r="Z8" s="4" t="e">
        <f t="shared" si="4"/>
        <v>#DIV/0!</v>
      </c>
    </row>
    <row r="9" spans="1:26">
      <c r="D9">
        <f t="shared" si="5"/>
        <v>0</v>
      </c>
      <c r="F9" s="17" t="e">
        <f t="shared" si="0"/>
        <v>#DIV/0!</v>
      </c>
      <c r="I9" s="19"/>
      <c r="W9" s="18">
        <f t="shared" si="1"/>
        <v>0</v>
      </c>
      <c r="X9" s="18">
        <f t="shared" si="2"/>
        <v>0</v>
      </c>
      <c r="Y9" s="18" t="e">
        <f t="shared" si="3"/>
        <v>#DIV/0!</v>
      </c>
      <c r="Z9" s="4" t="e">
        <f t="shared" si="4"/>
        <v>#DIV/0!</v>
      </c>
    </row>
    <row r="10" spans="1:26">
      <c r="D10">
        <f t="shared" si="5"/>
        <v>0</v>
      </c>
      <c r="F10" s="17" t="e">
        <f t="shared" si="0"/>
        <v>#DIV/0!</v>
      </c>
      <c r="W10" s="18">
        <f t="shared" si="1"/>
        <v>0</v>
      </c>
      <c r="X10" s="18">
        <f t="shared" si="2"/>
        <v>0</v>
      </c>
      <c r="Y10" s="18" t="e">
        <f t="shared" si="3"/>
        <v>#DIV/0!</v>
      </c>
      <c r="Z10" s="4" t="e">
        <f t="shared" si="4"/>
        <v>#DIV/0!</v>
      </c>
    </row>
    <row r="11" spans="1:26">
      <c r="D11">
        <f t="shared" si="5"/>
        <v>0</v>
      </c>
      <c r="F11" s="17" t="e">
        <f t="shared" si="0"/>
        <v>#DIV/0!</v>
      </c>
      <c r="W11" s="18">
        <f t="shared" si="1"/>
        <v>0</v>
      </c>
      <c r="X11" s="18">
        <f t="shared" si="2"/>
        <v>0</v>
      </c>
      <c r="Y11" s="18" t="e">
        <f t="shared" si="3"/>
        <v>#DIV/0!</v>
      </c>
      <c r="Z11" s="4" t="e">
        <f t="shared" si="4"/>
        <v>#DIV/0!</v>
      </c>
    </row>
    <row r="12" spans="1:26">
      <c r="D12">
        <f t="shared" si="5"/>
        <v>0</v>
      </c>
      <c r="F12" s="17" t="e">
        <f t="shared" si="0"/>
        <v>#DIV/0!</v>
      </c>
      <c r="W12" s="18">
        <f t="shared" si="1"/>
        <v>0</v>
      </c>
      <c r="X12" s="18">
        <f t="shared" si="2"/>
        <v>0</v>
      </c>
      <c r="Y12" s="18" t="e">
        <f t="shared" si="3"/>
        <v>#DIV/0!</v>
      </c>
      <c r="Z12" s="4" t="e">
        <f t="shared" si="4"/>
        <v>#DIV/0!</v>
      </c>
    </row>
    <row r="13" spans="1:26">
      <c r="D13">
        <f t="shared" si="5"/>
        <v>0</v>
      </c>
      <c r="F13" s="17" t="e">
        <f t="shared" si="0"/>
        <v>#DIV/0!</v>
      </c>
      <c r="W13" s="18">
        <f t="shared" si="1"/>
        <v>0</v>
      </c>
      <c r="X13" s="18">
        <f t="shared" si="2"/>
        <v>0</v>
      </c>
      <c r="Y13" s="18" t="e">
        <f t="shared" si="3"/>
        <v>#DIV/0!</v>
      </c>
      <c r="Z13" s="4" t="e">
        <f t="shared" si="4"/>
        <v>#DIV/0!</v>
      </c>
    </row>
    <row r="14" spans="1:26">
      <c r="D14">
        <f t="shared" si="5"/>
        <v>0</v>
      </c>
      <c r="F14" s="17" t="e">
        <f t="shared" si="0"/>
        <v>#DIV/0!</v>
      </c>
      <c r="W14" s="18">
        <f t="shared" si="1"/>
        <v>0</v>
      </c>
      <c r="X14" s="18">
        <f t="shared" si="2"/>
        <v>0</v>
      </c>
      <c r="Y14" s="18" t="e">
        <f t="shared" si="3"/>
        <v>#DIV/0!</v>
      </c>
      <c r="Z14" s="4" t="e">
        <f t="shared" si="4"/>
        <v>#DIV/0!</v>
      </c>
    </row>
    <row r="15" spans="1:26">
      <c r="D15">
        <f t="shared" si="5"/>
        <v>0</v>
      </c>
      <c r="F15" s="17" t="e">
        <f t="shared" si="0"/>
        <v>#DIV/0!</v>
      </c>
      <c r="W15" s="18">
        <f t="shared" si="1"/>
        <v>0</v>
      </c>
      <c r="X15" s="18">
        <f t="shared" si="2"/>
        <v>0</v>
      </c>
      <c r="Y15" s="18" t="e">
        <f t="shared" si="3"/>
        <v>#DIV/0!</v>
      </c>
      <c r="Z15" s="4" t="e">
        <f t="shared" si="4"/>
        <v>#DIV/0!</v>
      </c>
    </row>
    <row r="16" spans="1:26">
      <c r="D16">
        <f t="shared" si="5"/>
        <v>0</v>
      </c>
      <c r="F16" s="17" t="e">
        <f t="shared" si="0"/>
        <v>#DIV/0!</v>
      </c>
      <c r="W16" s="18">
        <f t="shared" si="1"/>
        <v>0</v>
      </c>
      <c r="X16" s="18">
        <f t="shared" si="2"/>
        <v>0</v>
      </c>
      <c r="Y16" s="18" t="e">
        <f t="shared" si="3"/>
        <v>#DIV/0!</v>
      </c>
      <c r="Z16" s="4" t="e">
        <f t="shared" si="4"/>
        <v>#DIV/0!</v>
      </c>
    </row>
    <row r="17" spans="4:26">
      <c r="D17">
        <f t="shared" si="5"/>
        <v>0</v>
      </c>
      <c r="F17" s="17" t="e">
        <f t="shared" si="0"/>
        <v>#DIV/0!</v>
      </c>
      <c r="M17" s="28"/>
      <c r="W17" s="18">
        <f t="shared" si="1"/>
        <v>0</v>
      </c>
      <c r="X17" s="18">
        <f t="shared" si="2"/>
        <v>0</v>
      </c>
      <c r="Y17" s="18" t="e">
        <f t="shared" si="3"/>
        <v>#DIV/0!</v>
      </c>
      <c r="Z17" s="4" t="e">
        <f t="shared" si="4"/>
        <v>#DIV/0!</v>
      </c>
    </row>
    <row r="18" spans="4:26">
      <c r="D18">
        <f t="shared" si="5"/>
        <v>0</v>
      </c>
    </row>
  </sheetData>
  <mergeCells count="2">
    <mergeCell ref="B1:C1"/>
    <mergeCell ref="I1:X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Sample Month</vt:lpstr>
      <vt:lpstr>Template</vt:lpstr>
      <vt:lpstr>Reefer Analysis</vt:lpstr>
    </vt:vector>
  </TitlesOfParts>
  <Company>Progressive Reporting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Vernon</dc:creator>
  <cp:lastModifiedBy>Chris Vernon</cp:lastModifiedBy>
  <dcterms:created xsi:type="dcterms:W3CDTF">2019-04-25T07:46:15Z</dcterms:created>
  <dcterms:modified xsi:type="dcterms:W3CDTF">2019-08-25T04:06:33Z</dcterms:modified>
</cp:coreProperties>
</file>